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915"/>
  <workbookPr/>
  <mc:AlternateContent xmlns:mc="http://schemas.openxmlformats.org/markup-compatibility/2006">
    <mc:Choice Requires="x15">
      <x15ac:absPath xmlns:x15ac="http://schemas.microsoft.com/office/spreadsheetml/2010/11/ac" url="/Users/kennewton/Documents/CLIENTS/TAT BIZ/9 STEPS CATALOGUE/step 5/STEP 5g -Focus on the cars in the workshops/"/>
    </mc:Choice>
  </mc:AlternateContent>
  <bookViews>
    <workbookView xWindow="820" yWindow="460" windowWidth="34180" windowHeight="1844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F28" i="1" l="1"/>
  <c r="D26" i="1"/>
  <c r="E26" i="1"/>
  <c r="F26" i="1"/>
  <c r="D25" i="1"/>
  <c r="E25" i="1"/>
  <c r="F25" i="1"/>
  <c r="E22" i="1"/>
  <c r="F22" i="1"/>
  <c r="D22" i="1"/>
  <c r="C30" i="1"/>
  <c r="D27" i="1"/>
  <c r="E27" i="1"/>
  <c r="F27" i="1"/>
  <c r="D24" i="1"/>
  <c r="E24" i="1"/>
  <c r="F24" i="1"/>
  <c r="D23" i="1"/>
  <c r="E23" i="1"/>
  <c r="F23" i="1"/>
  <c r="D21" i="1"/>
  <c r="E21" i="1"/>
  <c r="F21" i="1"/>
  <c r="D20" i="1"/>
  <c r="E20" i="1"/>
  <c r="F20" i="1"/>
  <c r="D19" i="1"/>
  <c r="E19" i="1"/>
  <c r="F19" i="1"/>
  <c r="D18" i="1"/>
  <c r="E18" i="1"/>
  <c r="F18" i="1"/>
  <c r="D17" i="1"/>
  <c r="E17" i="1"/>
  <c r="F17" i="1"/>
  <c r="D16" i="1"/>
  <c r="E16" i="1"/>
  <c r="F16" i="1"/>
  <c r="D15" i="1"/>
  <c r="E15" i="1"/>
  <c r="F15" i="1"/>
  <c r="D14" i="1"/>
  <c r="E14" i="1"/>
  <c r="F14" i="1"/>
  <c r="D13" i="1"/>
  <c r="E13" i="1"/>
  <c r="F13" i="1"/>
  <c r="D12" i="1"/>
  <c r="E12" i="1"/>
  <c r="F12" i="1"/>
  <c r="D11" i="1"/>
  <c r="E11" i="1"/>
  <c r="F11" i="1"/>
  <c r="C31" i="1"/>
  <c r="C32" i="1"/>
  <c r="C33" i="1"/>
</calcChain>
</file>

<file path=xl/sharedStrings.xml><?xml version="1.0" encoding="utf-8"?>
<sst xmlns="http://schemas.openxmlformats.org/spreadsheetml/2006/main" count="38" uniqueCount="38">
  <si>
    <t>Brake fluid flush</t>
  </si>
  <si>
    <t>Rotate and balance</t>
  </si>
  <si>
    <t>Air filter</t>
  </si>
  <si>
    <t xml:space="preserve">Fuel filter </t>
  </si>
  <si>
    <t>Timing belt</t>
  </si>
  <si>
    <t>Battery</t>
  </si>
  <si>
    <t>Shock absorbers</t>
  </si>
  <si>
    <t>Tyres</t>
  </si>
  <si>
    <t>Coolant flush</t>
  </si>
  <si>
    <t>Average years due</t>
  </si>
  <si>
    <t>Probability car is due per service</t>
  </si>
  <si>
    <t>Average price exc GST</t>
  </si>
  <si>
    <t>Average number due per week</t>
  </si>
  <si>
    <t>1) The average car is serviced every (how many ) months in your workshop?</t>
  </si>
  <si>
    <t>2) The average number of services you perform each week?</t>
  </si>
  <si>
    <t>Questions</t>
  </si>
  <si>
    <t>Your Answers</t>
  </si>
  <si>
    <t>Average revenue per week</t>
  </si>
  <si>
    <t>Routine service, maintenance or repair item</t>
  </si>
  <si>
    <t>Per week</t>
  </si>
  <si>
    <t>Service sales revenue</t>
  </si>
  <si>
    <t>Service add on sales revenue</t>
  </si>
  <si>
    <t>Total service related sales revenue</t>
  </si>
  <si>
    <t xml:space="preserve">Wiper blades </t>
  </si>
  <si>
    <t>Average service price calculator</t>
  </si>
  <si>
    <t>3) Your average service price for a standard passenger vehicle? (Ex GST and extras)</t>
  </si>
  <si>
    <t>Pollen filter</t>
  </si>
  <si>
    <t>Throttle body clean</t>
  </si>
  <si>
    <t>Power steering flush</t>
  </si>
  <si>
    <t>Average sales per service</t>
  </si>
  <si>
    <t>Transmission flush</t>
  </si>
  <si>
    <t>Front brakes</t>
  </si>
  <si>
    <t>Rear brakes</t>
  </si>
  <si>
    <t xml:space="preserve">Repairs on modern day vehicles are becoming much more complex, time consuming and costly. To avoid these unwanted costly repairs vehicle servicing is more important than ever. In addition to vehicle servicing there are also a lot of other items that routinely need replacing or servicing. These can often be neglected due to workshops being too busy, believing the customer can’t afford it or the 'she'll be right' attitude. </t>
  </si>
  <si>
    <t>This template will calculate how many of these additional items you should be selling each week on average, and the associated revenue this action will generate.</t>
  </si>
  <si>
    <t>Please enter your answers into all the cells below shaded in grey. In these calculations, it is  assumed that the average vehicle travels around 15,000 km per year. If your average customer is travelling a vastly different amount, it is recommended that you adjust the frequency that each item is due.</t>
  </si>
  <si>
    <t>4) Insert your average price for each of the below items including any applicable parts and labour.</t>
  </si>
  <si>
    <t>A/c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</si>
</sst>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6"/>
      <color theme="1"/>
      <name val="Calibri"/>
      <family val="2"/>
      <scheme val="minor"/>
    </font>
    <font>
      <b/>
      <u/>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medium">
        <color auto="1"/>
      </left>
      <right style="medium">
        <color auto="1"/>
      </right>
      <top style="medium">
        <color auto="1"/>
      </top>
      <bottom style="medium">
        <color auto="1"/>
      </bottom>
      <diagonal/>
    </border>
    <border>
      <left/>
      <right/>
      <top style="thin">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style="thin">
        <color auto="1"/>
      </top>
      <bottom style="double">
        <color auto="1"/>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0" fillId="0" borderId="0" xfId="0" applyAlignment="1">
      <alignment horizontal="center"/>
    </xf>
    <xf numFmtId="0" fontId="0" fillId="0" borderId="0" xfId="0" applyBorder="1"/>
    <xf numFmtId="0" fontId="0" fillId="2" borderId="0" xfId="0" applyFont="1" applyFill="1" applyBorder="1" applyAlignment="1">
      <alignment horizontal="left" vertical="center" wrapText="1"/>
    </xf>
    <xf numFmtId="0" fontId="0" fillId="2" borderId="0" xfId="0" applyFill="1" applyBorder="1" applyAlignment="1">
      <alignment horizontal="center"/>
    </xf>
    <xf numFmtId="0" fontId="0" fillId="3" borderId="1" xfId="0" applyFont="1" applyFill="1" applyBorder="1" applyAlignment="1">
      <alignment horizontal="center" vertical="center" wrapText="1"/>
    </xf>
    <xf numFmtId="165" fontId="0" fillId="3" borderId="1" xfId="2" applyNumberFormat="1"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0" fillId="2" borderId="11" xfId="0" applyFill="1" applyBorder="1" applyAlignment="1">
      <alignment horizontal="center" vertical="top" wrapText="1"/>
    </xf>
    <xf numFmtId="164" fontId="0" fillId="2" borderId="11" xfId="0" applyNumberFormat="1" applyFill="1" applyBorder="1" applyAlignment="1">
      <alignment horizontal="center"/>
    </xf>
    <xf numFmtId="9" fontId="0" fillId="2" borderId="13" xfId="1" applyFont="1" applyFill="1" applyBorder="1" applyAlignment="1">
      <alignment horizontal="center"/>
    </xf>
    <xf numFmtId="0" fontId="0" fillId="2" borderId="14" xfId="0" applyFill="1" applyBorder="1" applyAlignment="1">
      <alignment horizontal="center" vertical="top" wrapText="1"/>
    </xf>
    <xf numFmtId="165" fontId="0" fillId="0" borderId="0" xfId="0" applyNumberFormat="1" applyBorder="1"/>
    <xf numFmtId="0" fontId="0" fillId="2" borderId="0" xfId="0" applyFill="1" applyBorder="1"/>
    <xf numFmtId="0" fontId="0" fillId="2" borderId="15" xfId="0" applyFill="1" applyBorder="1" applyAlignment="1">
      <alignment horizontal="center" vertical="top" wrapText="1"/>
    </xf>
    <xf numFmtId="165" fontId="0" fillId="2" borderId="16" xfId="0" applyNumberFormat="1" applyFill="1" applyBorder="1" applyAlignment="1">
      <alignment horizontal="center" vertical="top" wrapText="1"/>
    </xf>
    <xf numFmtId="0" fontId="0" fillId="2" borderId="6" xfId="0" applyFill="1" applyBorder="1"/>
    <xf numFmtId="165" fontId="0" fillId="2" borderId="16" xfId="0" applyNumberFormat="1" applyFill="1" applyBorder="1" applyAlignment="1">
      <alignment horizontal="center"/>
    </xf>
    <xf numFmtId="0" fontId="0" fillId="2" borderId="7" xfId="0" applyFont="1" applyFill="1" applyBorder="1" applyAlignment="1">
      <alignment horizontal="left" vertical="center" wrapText="1"/>
    </xf>
    <xf numFmtId="165" fontId="0" fillId="2" borderId="7" xfId="0" applyNumberFormat="1" applyFill="1" applyBorder="1" applyAlignment="1">
      <alignment horizontal="center"/>
    </xf>
    <xf numFmtId="165" fontId="0" fillId="2" borderId="0" xfId="0" applyNumberFormat="1" applyFill="1" applyBorder="1" applyAlignment="1">
      <alignment horizontal="right" vertical="center"/>
    </xf>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3" fillId="2" borderId="6" xfId="0" applyFont="1" applyFill="1" applyBorder="1" applyAlignment="1">
      <alignment horizontal="left" wrapText="1"/>
    </xf>
    <xf numFmtId="0" fontId="4" fillId="2" borderId="6" xfId="0" applyFont="1" applyFill="1" applyBorder="1"/>
    <xf numFmtId="165" fontId="0" fillId="2" borderId="0" xfId="0" applyNumberFormat="1" applyFill="1" applyBorder="1" applyAlignment="1">
      <alignment horizontal="right"/>
    </xf>
    <xf numFmtId="165" fontId="0" fillId="2" borderId="2" xfId="0" applyNumberFormat="1" applyFont="1" applyFill="1" applyBorder="1" applyAlignment="1">
      <alignment horizontal="right"/>
    </xf>
    <xf numFmtId="165" fontId="2" fillId="2" borderId="0" xfId="0" applyNumberFormat="1" applyFont="1" applyFill="1" applyBorder="1" applyAlignment="1">
      <alignment horizontal="right"/>
    </xf>
    <xf numFmtId="165" fontId="0" fillId="2" borderId="0" xfId="0" applyNumberFormat="1" applyFont="1" applyFill="1" applyBorder="1" applyAlignment="1">
      <alignment horizontal="right"/>
    </xf>
    <xf numFmtId="0" fontId="0" fillId="3" borderId="12" xfId="0" applyFill="1" applyBorder="1" applyAlignment="1">
      <alignment horizontal="center"/>
    </xf>
    <xf numFmtId="165" fontId="0" fillId="3" borderId="11" xfId="0" applyNumberFormat="1" applyFill="1" applyBorder="1" applyAlignment="1">
      <alignment horizontal="center"/>
    </xf>
    <xf numFmtId="0" fontId="0" fillId="2" borderId="17" xfId="0" applyFill="1" applyBorder="1"/>
    <xf numFmtId="165" fontId="2" fillId="2" borderId="18" xfId="0" applyNumberFormat="1" applyFont="1" applyFill="1" applyBorder="1" applyAlignment="1">
      <alignment horizontal="center"/>
    </xf>
    <xf numFmtId="0" fontId="2" fillId="2" borderId="6" xfId="0" applyFont="1" applyFill="1" applyBorder="1" applyAlignment="1">
      <alignment horizontal="left" indent="2"/>
    </xf>
    <xf numFmtId="0" fontId="2" fillId="2" borderId="0" xfId="0" applyFont="1" applyFill="1" applyBorder="1" applyAlignment="1">
      <alignment horizontal="left" indent="2"/>
    </xf>
    <xf numFmtId="0" fontId="0" fillId="2" borderId="0" xfId="0" applyFill="1" applyBorder="1" applyAlignment="1">
      <alignment horizontal="center"/>
    </xf>
    <xf numFmtId="0" fontId="0" fillId="2" borderId="6" xfId="0" applyFill="1" applyBorder="1" applyAlignment="1">
      <alignment horizontal="left" indent="2"/>
    </xf>
    <xf numFmtId="0" fontId="0" fillId="2" borderId="0" xfId="0" applyFill="1" applyBorder="1" applyAlignment="1">
      <alignment horizontal="left" indent="2"/>
    </xf>
    <xf numFmtId="0" fontId="0" fillId="2" borderId="6" xfId="0" applyFont="1" applyFill="1" applyBorder="1" applyAlignment="1">
      <alignment horizontal="left" indent="2"/>
    </xf>
    <xf numFmtId="0" fontId="0" fillId="2" borderId="0" xfId="0" applyFont="1" applyFill="1" applyBorder="1" applyAlignment="1">
      <alignment horizontal="left" indent="2"/>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7" xfId="0" applyFont="1" applyFill="1" applyBorder="1" applyAlignment="1">
      <alignment horizontal="left" vertical="top" wrapText="1"/>
    </xf>
    <xf numFmtId="0" fontId="6"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2" borderId="6"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733425</xdr:colOff>
      <xdr:row>0</xdr:row>
      <xdr:rowOff>9525</xdr:rowOff>
    </xdr:from>
    <xdr:to>
      <xdr:col>5</xdr:col>
      <xdr:colOff>762000</xdr:colOff>
      <xdr:row>1</xdr:row>
      <xdr:rowOff>51015</xdr:rowOff>
    </xdr:to>
    <xdr:pic>
      <xdr:nvPicPr>
        <xdr:cNvPr id="3" name="Picture 1" descr="TaTBizLogo.png">
          <a:extLst>
            <a:ext uri="{FF2B5EF4-FFF2-40B4-BE49-F238E27FC236}">
              <a16:creationId xmlns:a16="http://schemas.microsoft.com/office/drawing/2014/main" xmlns="" id="{ED12BC53-CEBB-4F0A-BB47-3D062E6A6D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0" y="9525"/>
          <a:ext cx="933450" cy="87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57151</xdr:rowOff>
    </xdr:from>
    <xdr:to>
      <xdr:col>0</xdr:col>
      <xdr:colOff>1276350</xdr:colOff>
      <xdr:row>0</xdr:row>
      <xdr:rowOff>809625</xdr:rowOff>
    </xdr:to>
    <xdr:pic>
      <xdr:nvPicPr>
        <xdr:cNvPr id="4" name="Picture 3" descr="main logo-trans.gif">
          <a:extLst>
            <a:ext uri="{FF2B5EF4-FFF2-40B4-BE49-F238E27FC236}">
              <a16:creationId xmlns:a16="http://schemas.microsoft.com/office/drawing/2014/main" xmlns="" id="{DAF5E3B7-DEEC-4263-8B89-DC2A333495A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7151"/>
          <a:ext cx="1219200" cy="7524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zoomScale="192" zoomScaleNormal="192" zoomScalePageLayoutView="192" workbookViewId="0">
      <selection activeCell="A13" sqref="A13"/>
    </sheetView>
  </sheetViews>
  <sheetFormatPr baseColWidth="10" defaultColWidth="9" defaultRowHeight="15" x14ac:dyDescent="0.2"/>
  <cols>
    <col min="1" max="1" width="22.19921875" customWidth="1"/>
    <col min="2" max="2" width="12.59765625" customWidth="1"/>
    <col min="3" max="3" width="13" customWidth="1"/>
    <col min="4" max="4" width="14.19921875" customWidth="1"/>
    <col min="5" max="5" width="13.59765625" customWidth="1"/>
    <col min="6" max="6" width="12.796875" customWidth="1"/>
  </cols>
  <sheetData>
    <row r="1" spans="1:7" ht="65.25" customHeight="1" x14ac:dyDescent="0.2">
      <c r="A1" s="46" t="s">
        <v>24</v>
      </c>
      <c r="B1" s="47"/>
      <c r="C1" s="47"/>
      <c r="D1" s="47"/>
      <c r="E1" s="47"/>
      <c r="F1" s="48"/>
    </row>
    <row r="2" spans="1:7" ht="80.25" customHeight="1" x14ac:dyDescent="0.2">
      <c r="A2" s="49" t="s">
        <v>33</v>
      </c>
      <c r="B2" s="50"/>
      <c r="C2" s="50"/>
      <c r="D2" s="50"/>
      <c r="E2" s="50"/>
      <c r="F2" s="51"/>
    </row>
    <row r="3" spans="1:7" ht="42" customHeight="1" x14ac:dyDescent="0.2">
      <c r="A3" s="49" t="s">
        <v>34</v>
      </c>
      <c r="B3" s="50"/>
      <c r="C3" s="50"/>
      <c r="D3" s="50"/>
      <c r="E3" s="50"/>
      <c r="F3" s="51"/>
    </row>
    <row r="4" spans="1:7" ht="18.75" customHeight="1" x14ac:dyDescent="0.25">
      <c r="A4" s="26" t="s">
        <v>15</v>
      </c>
      <c r="B4" s="3"/>
      <c r="C4" s="3"/>
      <c r="D4" s="3"/>
      <c r="E4" s="3"/>
      <c r="F4" s="19"/>
    </row>
    <row r="5" spans="1:7" ht="61.5" customHeight="1" thickBot="1" x14ac:dyDescent="0.25">
      <c r="A5" s="52" t="s">
        <v>35</v>
      </c>
      <c r="B5" s="53"/>
      <c r="C5" s="53"/>
      <c r="D5" s="53"/>
      <c r="E5" s="53"/>
      <c r="F5" s="54"/>
    </row>
    <row r="6" spans="1:7" ht="18" customHeight="1" thickBot="1" x14ac:dyDescent="0.25">
      <c r="A6" s="43" t="s">
        <v>13</v>
      </c>
      <c r="B6" s="44"/>
      <c r="C6" s="44"/>
      <c r="D6" s="44"/>
      <c r="E6" s="44"/>
      <c r="F6" s="5">
        <v>9</v>
      </c>
    </row>
    <row r="7" spans="1:7" ht="18" customHeight="1" thickBot="1" x14ac:dyDescent="0.25">
      <c r="A7" s="43" t="s">
        <v>14</v>
      </c>
      <c r="B7" s="44"/>
      <c r="C7" s="44"/>
      <c r="D7" s="44"/>
      <c r="E7" s="44"/>
      <c r="F7" s="5">
        <v>15</v>
      </c>
    </row>
    <row r="8" spans="1:7" ht="18" customHeight="1" thickBot="1" x14ac:dyDescent="0.25">
      <c r="A8" s="43" t="s">
        <v>25</v>
      </c>
      <c r="B8" s="44"/>
      <c r="C8" s="44"/>
      <c r="D8" s="44"/>
      <c r="E8" s="45"/>
      <c r="F8" s="6">
        <v>200</v>
      </c>
    </row>
    <row r="9" spans="1:7" ht="21" customHeight="1" x14ac:dyDescent="0.2">
      <c r="A9" s="43" t="s">
        <v>36</v>
      </c>
      <c r="B9" s="44"/>
      <c r="C9" s="44"/>
      <c r="D9" s="44"/>
      <c r="E9" s="44"/>
      <c r="F9" s="45"/>
      <c r="G9" s="2"/>
    </row>
    <row r="10" spans="1:7" s="8" customFormat="1" ht="54" customHeight="1" x14ac:dyDescent="0.2">
      <c r="A10" s="15" t="s">
        <v>18</v>
      </c>
      <c r="B10" s="9" t="s">
        <v>9</v>
      </c>
      <c r="C10" s="12" t="s">
        <v>11</v>
      </c>
      <c r="D10" s="9" t="s">
        <v>10</v>
      </c>
      <c r="E10" s="9" t="s">
        <v>12</v>
      </c>
      <c r="F10" s="16" t="s">
        <v>17</v>
      </c>
      <c r="G10" s="7"/>
    </row>
    <row r="11" spans="1:7" ht="15" customHeight="1" x14ac:dyDescent="0.2">
      <c r="A11" s="17" t="s">
        <v>8</v>
      </c>
      <c r="B11" s="32">
        <v>3</v>
      </c>
      <c r="C11" s="33">
        <v>118</v>
      </c>
      <c r="D11" s="11">
        <f>(1/B11)*(F6/12)</f>
        <v>0.25</v>
      </c>
      <c r="E11" s="10">
        <f>D11*F7</f>
        <v>3.75</v>
      </c>
      <c r="F11" s="18">
        <f>E11*C11</f>
        <v>442.5</v>
      </c>
      <c r="G11" s="1"/>
    </row>
    <row r="12" spans="1:7" ht="15" customHeight="1" x14ac:dyDescent="0.2">
      <c r="A12" s="17" t="s">
        <v>0</v>
      </c>
      <c r="B12" s="32">
        <v>2</v>
      </c>
      <c r="C12" s="33">
        <v>100</v>
      </c>
      <c r="D12" s="11">
        <f>(1/B12)*(F6/12)</f>
        <v>0.375</v>
      </c>
      <c r="E12" s="10">
        <f>D12*F7</f>
        <v>5.625</v>
      </c>
      <c r="F12" s="18">
        <f t="shared" ref="F12:F27" si="0">E12*C12</f>
        <v>562.5</v>
      </c>
      <c r="G12" s="1"/>
    </row>
    <row r="13" spans="1:7" ht="15" customHeight="1" x14ac:dyDescent="0.2">
      <c r="A13" s="17" t="s">
        <v>37</v>
      </c>
      <c r="B13" s="32">
        <v>3</v>
      </c>
      <c r="C13" s="33">
        <v>160</v>
      </c>
      <c r="D13" s="11">
        <f>(1/B13)*(F6/12)</f>
        <v>0.25</v>
      </c>
      <c r="E13" s="10">
        <f>D13*F7</f>
        <v>3.75</v>
      </c>
      <c r="F13" s="18">
        <f t="shared" si="0"/>
        <v>600</v>
      </c>
      <c r="G13" s="1"/>
    </row>
    <row r="14" spans="1:7" ht="15" customHeight="1" x14ac:dyDescent="0.2">
      <c r="A14" s="17" t="s">
        <v>27</v>
      </c>
      <c r="B14" s="32">
        <v>3</v>
      </c>
      <c r="C14" s="33">
        <v>100</v>
      </c>
      <c r="D14" s="11">
        <f>(1/B14)*(F6/12)</f>
        <v>0.25</v>
      </c>
      <c r="E14" s="10">
        <f>D14*F7</f>
        <v>3.75</v>
      </c>
      <c r="F14" s="18">
        <f t="shared" si="0"/>
        <v>375</v>
      </c>
      <c r="G14" s="1"/>
    </row>
    <row r="15" spans="1:7" ht="15" customHeight="1" x14ac:dyDescent="0.2">
      <c r="A15" s="17" t="s">
        <v>23</v>
      </c>
      <c r="B15" s="32">
        <v>2</v>
      </c>
      <c r="C15" s="33">
        <v>22</v>
      </c>
      <c r="D15" s="11">
        <f>(1/B15)*(F6/12)</f>
        <v>0.375</v>
      </c>
      <c r="E15" s="10">
        <f>D15*F7</f>
        <v>5.625</v>
      </c>
      <c r="F15" s="18">
        <f t="shared" si="0"/>
        <v>123.75</v>
      </c>
      <c r="G15" s="1"/>
    </row>
    <row r="16" spans="1:7" ht="15" customHeight="1" x14ac:dyDescent="0.2">
      <c r="A16" s="17" t="s">
        <v>1</v>
      </c>
      <c r="B16" s="32">
        <v>2</v>
      </c>
      <c r="C16" s="33">
        <v>41</v>
      </c>
      <c r="D16" s="11">
        <f>(1/B16)*(F6/12)</f>
        <v>0.375</v>
      </c>
      <c r="E16" s="10">
        <f>D16*F7</f>
        <v>5.625</v>
      </c>
      <c r="F16" s="18">
        <f t="shared" si="0"/>
        <v>230.625</v>
      </c>
      <c r="G16" s="1"/>
    </row>
    <row r="17" spans="1:7" ht="15" customHeight="1" x14ac:dyDescent="0.2">
      <c r="A17" s="17" t="s">
        <v>2</v>
      </c>
      <c r="B17" s="32">
        <v>2</v>
      </c>
      <c r="C17" s="33">
        <v>30</v>
      </c>
      <c r="D17" s="11">
        <f>(1/B17)*(F6/12)</f>
        <v>0.375</v>
      </c>
      <c r="E17" s="10">
        <f>D17*F7</f>
        <v>5.625</v>
      </c>
      <c r="F17" s="18">
        <f t="shared" si="0"/>
        <v>168.75</v>
      </c>
      <c r="G17" s="1"/>
    </row>
    <row r="18" spans="1:7" x14ac:dyDescent="0.2">
      <c r="A18" s="17" t="s">
        <v>26</v>
      </c>
      <c r="B18" s="32">
        <v>2</v>
      </c>
      <c r="C18" s="33">
        <v>35</v>
      </c>
      <c r="D18" s="11">
        <f>(1/B18)*(F6/12)</f>
        <v>0.375</v>
      </c>
      <c r="E18" s="10">
        <f>D18*F7</f>
        <v>5.625</v>
      </c>
      <c r="F18" s="18">
        <f t="shared" si="0"/>
        <v>196.875</v>
      </c>
      <c r="G18" s="1"/>
    </row>
    <row r="19" spans="1:7" x14ac:dyDescent="0.2">
      <c r="A19" s="17" t="s">
        <v>3</v>
      </c>
      <c r="B19" s="32">
        <v>2</v>
      </c>
      <c r="C19" s="33">
        <v>35</v>
      </c>
      <c r="D19" s="11">
        <f>(1/B19)*(F6/12)</f>
        <v>0.375</v>
      </c>
      <c r="E19" s="10">
        <f>D19*F7</f>
        <v>5.625</v>
      </c>
      <c r="F19" s="18">
        <f t="shared" si="0"/>
        <v>196.875</v>
      </c>
      <c r="G19" s="1"/>
    </row>
    <row r="20" spans="1:7" x14ac:dyDescent="0.2">
      <c r="A20" s="17" t="s">
        <v>5</v>
      </c>
      <c r="B20" s="32">
        <v>4</v>
      </c>
      <c r="C20" s="33">
        <v>140</v>
      </c>
      <c r="D20" s="11">
        <f>(1/B20)*(F6/12)</f>
        <v>0.1875</v>
      </c>
      <c r="E20" s="10">
        <f>D20*F7</f>
        <v>2.8125</v>
      </c>
      <c r="F20" s="18">
        <f t="shared" si="0"/>
        <v>393.75</v>
      </c>
      <c r="G20" s="1"/>
    </row>
    <row r="21" spans="1:7" x14ac:dyDescent="0.2">
      <c r="A21" s="17" t="s">
        <v>31</v>
      </c>
      <c r="B21" s="32">
        <v>3</v>
      </c>
      <c r="C21" s="33">
        <v>320</v>
      </c>
      <c r="D21" s="11">
        <f>(1/B21)*(F6/12)</f>
        <v>0.25</v>
      </c>
      <c r="E21" s="10">
        <f>D21*F7</f>
        <v>3.75</v>
      </c>
      <c r="F21" s="18">
        <f t="shared" si="0"/>
        <v>1200</v>
      </c>
      <c r="G21" s="1"/>
    </row>
    <row r="22" spans="1:7" x14ac:dyDescent="0.2">
      <c r="A22" s="17" t="s">
        <v>32</v>
      </c>
      <c r="B22" s="32">
        <v>5</v>
      </c>
      <c r="C22" s="33">
        <v>320</v>
      </c>
      <c r="D22" s="11">
        <f>(1/B22)*(F6/12)</f>
        <v>0.15000000000000002</v>
      </c>
      <c r="E22" s="10">
        <f>D22*F7</f>
        <v>2.2500000000000004</v>
      </c>
      <c r="F22" s="18">
        <f t="shared" si="0"/>
        <v>720.00000000000011</v>
      </c>
      <c r="G22" s="1"/>
    </row>
    <row r="23" spans="1:7" x14ac:dyDescent="0.2">
      <c r="A23" s="17" t="s">
        <v>4</v>
      </c>
      <c r="B23" s="32">
        <v>7</v>
      </c>
      <c r="C23" s="33">
        <v>700</v>
      </c>
      <c r="D23" s="11">
        <f>(1/B23)*(F6/12)</f>
        <v>0.10714285714285714</v>
      </c>
      <c r="E23" s="10">
        <f>D23*F7</f>
        <v>1.607142857142857</v>
      </c>
      <c r="F23" s="18">
        <f t="shared" si="0"/>
        <v>1125</v>
      </c>
    </row>
    <row r="24" spans="1:7" x14ac:dyDescent="0.2">
      <c r="A24" s="17" t="s">
        <v>6</v>
      </c>
      <c r="B24" s="32">
        <v>10</v>
      </c>
      <c r="C24" s="33">
        <v>350</v>
      </c>
      <c r="D24" s="11">
        <f>(1/B24)*(F6/12)</f>
        <v>7.5000000000000011E-2</v>
      </c>
      <c r="E24" s="10">
        <f>D24*F7</f>
        <v>1.1250000000000002</v>
      </c>
      <c r="F24" s="18">
        <f t="shared" si="0"/>
        <v>393.75000000000006</v>
      </c>
    </row>
    <row r="25" spans="1:7" x14ac:dyDescent="0.2">
      <c r="A25" s="17" t="s">
        <v>30</v>
      </c>
      <c r="B25" s="32">
        <v>4</v>
      </c>
      <c r="C25" s="33">
        <v>225</v>
      </c>
      <c r="D25" s="11">
        <f>(1/B25)*(F6/12)</f>
        <v>0.1875</v>
      </c>
      <c r="E25" s="10">
        <f>D25*F6</f>
        <v>1.6875</v>
      </c>
      <c r="F25" s="18">
        <f t="shared" ref="F25:F26" si="1">E25*C25</f>
        <v>379.6875</v>
      </c>
    </row>
    <row r="26" spans="1:7" x14ac:dyDescent="0.2">
      <c r="A26" s="17" t="s">
        <v>28</v>
      </c>
      <c r="B26" s="32">
        <v>6</v>
      </c>
      <c r="C26" s="33">
        <v>125</v>
      </c>
      <c r="D26" s="11">
        <f>(1/B26)*(F6/12)</f>
        <v>0.125</v>
      </c>
      <c r="E26" s="10">
        <f>D26*F6</f>
        <v>1.125</v>
      </c>
      <c r="F26" s="18">
        <f t="shared" si="1"/>
        <v>140.625</v>
      </c>
    </row>
    <row r="27" spans="1:7" x14ac:dyDescent="0.2">
      <c r="A27" s="34" t="s">
        <v>7</v>
      </c>
      <c r="B27" s="32">
        <v>4</v>
      </c>
      <c r="C27" s="33">
        <v>450</v>
      </c>
      <c r="D27" s="11">
        <f>(1/B27)*(F6/12)</f>
        <v>0.1875</v>
      </c>
      <c r="E27" s="10">
        <f>D27*F7</f>
        <v>2.8125</v>
      </c>
      <c r="F27" s="18">
        <f t="shared" si="0"/>
        <v>1265.625</v>
      </c>
    </row>
    <row r="28" spans="1:7" ht="17.25" customHeight="1" thickBot="1" x14ac:dyDescent="0.25">
      <c r="A28" s="17"/>
      <c r="B28" s="14"/>
      <c r="C28" s="38"/>
      <c r="D28" s="38"/>
      <c r="E28" s="38"/>
      <c r="F28" s="35">
        <f>SUM(F11:F27)</f>
        <v>8515.3125</v>
      </c>
    </row>
    <row r="29" spans="1:7" ht="22" thickTop="1" x14ac:dyDescent="0.25">
      <c r="A29" s="27" t="s">
        <v>16</v>
      </c>
      <c r="B29" s="14"/>
      <c r="C29" s="4" t="s">
        <v>19</v>
      </c>
      <c r="D29" s="4"/>
      <c r="E29" s="4"/>
      <c r="F29" s="20"/>
    </row>
    <row r="30" spans="1:7" x14ac:dyDescent="0.2">
      <c r="A30" s="39" t="s">
        <v>20</v>
      </c>
      <c r="B30" s="40"/>
      <c r="C30" s="21">
        <f>F8*F7</f>
        <v>3000</v>
      </c>
      <c r="D30" s="28"/>
      <c r="E30" s="28"/>
      <c r="F30" s="20"/>
    </row>
    <row r="31" spans="1:7" x14ac:dyDescent="0.2">
      <c r="A31" s="39" t="s">
        <v>21</v>
      </c>
      <c r="B31" s="40"/>
      <c r="C31" s="21">
        <f>SUM(F11:F27)</f>
        <v>8515.3125</v>
      </c>
      <c r="D31" s="28"/>
      <c r="E31" s="28"/>
      <c r="F31" s="22"/>
    </row>
    <row r="32" spans="1:7" ht="16" thickBot="1" x14ac:dyDescent="0.25">
      <c r="A32" s="41" t="s">
        <v>22</v>
      </c>
      <c r="B32" s="42"/>
      <c r="C32" s="29">
        <f>C30+C31</f>
        <v>11515.3125</v>
      </c>
      <c r="D32" s="31"/>
      <c r="E32" s="31"/>
      <c r="F32" s="20"/>
    </row>
    <row r="33" spans="1:6" ht="16" thickTop="1" x14ac:dyDescent="0.2">
      <c r="A33" s="36" t="s">
        <v>29</v>
      </c>
      <c r="B33" s="37"/>
      <c r="C33" s="30">
        <f>C32/F7</f>
        <v>767.6875</v>
      </c>
      <c r="D33" s="30"/>
      <c r="E33" s="30"/>
      <c r="F33" s="22"/>
    </row>
    <row r="34" spans="1:6" ht="4.5" customHeight="1" thickBot="1" x14ac:dyDescent="0.25">
      <c r="A34" s="23"/>
      <c r="B34" s="24"/>
      <c r="C34" s="24"/>
      <c r="D34" s="24"/>
      <c r="E34" s="24"/>
      <c r="F34" s="25"/>
    </row>
    <row r="35" spans="1:6" x14ac:dyDescent="0.2">
      <c r="E35" s="2"/>
    </row>
    <row r="36" spans="1:6" x14ac:dyDescent="0.2">
      <c r="E36" s="13"/>
    </row>
  </sheetData>
  <mergeCells count="13">
    <mergeCell ref="A8:E8"/>
    <mergeCell ref="A9:F9"/>
    <mergeCell ref="A6:E6"/>
    <mergeCell ref="A1:F1"/>
    <mergeCell ref="A2:F2"/>
    <mergeCell ref="A3:F3"/>
    <mergeCell ref="A5:F5"/>
    <mergeCell ref="A7:E7"/>
    <mergeCell ref="A33:B33"/>
    <mergeCell ref="C28:E28"/>
    <mergeCell ref="A30:B30"/>
    <mergeCell ref="A31:B31"/>
    <mergeCell ref="A32:B32"/>
  </mergeCells>
  <pageMargins left="0.7" right="0.7" top="0.75" bottom="0.75" header="0.3" footer="0.3"/>
  <pageSetup paperSize="9"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dc:creator>
  <cp:lastModifiedBy>Ken Newton</cp:lastModifiedBy>
  <cp:lastPrinted>2016-12-14T23:09:03Z</cp:lastPrinted>
  <dcterms:created xsi:type="dcterms:W3CDTF">2016-10-22T02:25:31Z</dcterms:created>
  <dcterms:modified xsi:type="dcterms:W3CDTF">2017-05-04T01:07:17Z</dcterms:modified>
</cp:coreProperties>
</file>